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gabriel\Desktop\"/>
    </mc:Choice>
  </mc:AlternateContent>
  <xr:revisionPtr revIDLastSave="0" documentId="13_ncr:1_{8131DD56-C1E8-4386-898E-594F76624009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Observ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O21" i="1"/>
  <c r="O22" i="1"/>
  <c r="O20" i="1"/>
  <c r="A40" i="1"/>
  <c r="J1" i="1"/>
  <c r="J4" i="1" s="1"/>
  <c r="F53" i="1"/>
  <c r="B53" i="1"/>
  <c r="C37" i="1"/>
  <c r="G34" i="1" l="1"/>
  <c r="J3" i="1"/>
  <c r="J2" i="1"/>
  <c r="J6" i="1" l="1"/>
  <c r="J5" i="1"/>
  <c r="J7" i="1" l="1"/>
</calcChain>
</file>

<file path=xl/sharedStrings.xml><?xml version="1.0" encoding="utf-8"?>
<sst xmlns="http://schemas.openxmlformats.org/spreadsheetml/2006/main" count="228" uniqueCount="214">
  <si>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</si>
  <si>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</si>
  <si>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</si>
  <si>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</si>
  <si>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</si>
  <si>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</si>
  <si>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</si>
  <si>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</si>
  <si>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</si>
  <si>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</si>
  <si>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</si>
  <si>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</si>
  <si>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Escoja de la Lista</t>
  </si>
  <si>
    <t>01-2000</t>
  </si>
  <si>
    <t>02-2000</t>
  </si>
  <si>
    <t>03-2000</t>
  </si>
  <si>
    <t>04-2000</t>
  </si>
  <si>
    <t>05-2000</t>
  </si>
  <si>
    <t>06-2000</t>
  </si>
  <si>
    <t>07-2000</t>
  </si>
  <si>
    <t>08-2000</t>
  </si>
  <si>
    <t>09-2000</t>
  </si>
  <si>
    <t>10-2000</t>
  </si>
  <si>
    <t>11-2000</t>
  </si>
  <si>
    <t>12-2000</t>
  </si>
  <si>
    <t>01-2001</t>
  </si>
  <si>
    <t>02-2001</t>
  </si>
  <si>
    <t>03-2001</t>
  </si>
  <si>
    <t>04-2001</t>
  </si>
  <si>
    <t>05-2001</t>
  </si>
  <si>
    <t>06-2001</t>
  </si>
  <si>
    <t>07-2001</t>
  </si>
  <si>
    <t>08-2001</t>
  </si>
  <si>
    <t>09-2001</t>
  </si>
  <si>
    <t>10-2001</t>
  </si>
  <si>
    <t>11-2001</t>
  </si>
  <si>
    <t>12-2001</t>
  </si>
  <si>
    <t>01-2002</t>
  </si>
  <si>
    <t>02-2002</t>
  </si>
  <si>
    <t>03-2002</t>
  </si>
  <si>
    <t>04-2002</t>
  </si>
  <si>
    <t>05-2002</t>
  </si>
  <si>
    <t>06-2002</t>
  </si>
  <si>
    <t>07-2002</t>
  </si>
  <si>
    <t>08-2002</t>
  </si>
  <si>
    <t>09-2002</t>
  </si>
  <si>
    <t>10-2002</t>
  </si>
  <si>
    <t>11-2002</t>
  </si>
  <si>
    <t>12-2002</t>
  </si>
  <si>
    <t>01-2003</t>
  </si>
  <si>
    <t>02-2003</t>
  </si>
  <si>
    <t>03-2003</t>
  </si>
  <si>
    <t>04-2003</t>
  </si>
  <si>
    <t>05-2003</t>
  </si>
  <si>
    <t>06-2003</t>
  </si>
  <si>
    <t>07-2003</t>
  </si>
  <si>
    <t>08-2003</t>
  </si>
  <si>
    <t>09-2003</t>
  </si>
  <si>
    <t>10-2003</t>
  </si>
  <si>
    <t>11-2003</t>
  </si>
  <si>
    <t>12-2003</t>
  </si>
  <si>
    <t>No. de Referencia:</t>
  </si>
  <si>
    <t>3. VIGENCIA.</t>
  </si>
  <si>
    <t>Del</t>
  </si>
  <si>
    <t>al</t>
  </si>
  <si>
    <t>0.00</t>
  </si>
  <si>
    <t>Potencia Firme</t>
  </si>
  <si>
    <t>Promedio Mensual de Exportaciones / Importaciones</t>
  </si>
  <si>
    <t>---</t>
  </si>
  <si>
    <t>5. PRECIO.</t>
  </si>
  <si>
    <t>Guatemala,</t>
  </si>
  <si>
    <t>MAYORISTAS DE ELECTRICIDAD, S.A.</t>
  </si>
  <si>
    <t>Indefinido</t>
  </si>
  <si>
    <t>----</t>
  </si>
  <si>
    <t>1. PARTES CONTRATANTES.</t>
  </si>
  <si>
    <t>1.1 AGENTE TRANSPORTISTA</t>
  </si>
  <si>
    <t>1.2 AGENTE O PARTICIPANTE USUARIO DEL SISTEMA DE TRANSPORTE.</t>
  </si>
  <si>
    <t>2. SISTEMA DE TRANSPORTE.</t>
  </si>
  <si>
    <t>4. POTENCIA CONTRATADA.</t>
  </si>
  <si>
    <t>En kW - mes.</t>
  </si>
  <si>
    <t>Ingrese Valor</t>
  </si>
  <si>
    <t xml:space="preserve"> </t>
  </si>
  <si>
    <t>Ingrese Valor en kW-mes</t>
  </si>
  <si>
    <t>SISTEMA PRINCIPAL</t>
  </si>
  <si>
    <t>SISTEMA SECUNDARIO</t>
  </si>
  <si>
    <t>POTENCIA FIRME</t>
  </si>
  <si>
    <t>PLANILLA PARA INFORMAR</t>
  </si>
  <si>
    <t>* Base Legal: Norma de Coordinación Comercial No. 9, numerales 9.3.1, 9.5.1 y 9.5.4</t>
  </si>
  <si>
    <t>Ingrese nombre del representante</t>
  </si>
  <si>
    <t>INGENIO LA UNION, S.A.</t>
  </si>
  <si>
    <t>INGENIO MAGDALENA, S.A.</t>
  </si>
  <si>
    <t>PANTALEON, S.A.</t>
  </si>
  <si>
    <t>PUERTO QUETZAL POWER LLC</t>
  </si>
  <si>
    <r>
      <t xml:space="preserve">CONTRATO DE TRANSPORTE </t>
    </r>
    <r>
      <rPr>
        <b/>
        <vertAlign val="superscript"/>
        <sz val="12"/>
        <rFont val="Verdana"/>
        <family val="2"/>
      </rPr>
      <t>*</t>
    </r>
  </si>
  <si>
    <t/>
  </si>
  <si>
    <t>TRANSPORTISTA ELÉCTRICA CENTROAMERICANA, S. A.</t>
  </si>
  <si>
    <t>EMPRESA DE TRANSPORTE Y CONTROL DE ENERGÍA ELÉCTRICA, INDE</t>
  </si>
  <si>
    <t>ORAZUL ENERGY GUATEMALA TRANSCO, LIMITADA</t>
  </si>
  <si>
    <t>REDES ELÉCTRICAS DE CENTROAMÉRICA, S. A.</t>
  </si>
  <si>
    <t>TRANSPORTE DE ELECTRICIDAD DE OCCIDENTE</t>
  </si>
  <si>
    <t>TRANSPORTE DE ENERGÍA ELÉCTRICA DEL NORTE, S. A.</t>
  </si>
  <si>
    <t>TRANSPORTES ELÉCTRICOS DEL SUR, S. A.</t>
  </si>
  <si>
    <t>AGEN, S. A.</t>
  </si>
  <si>
    <t>AGRICOLA LA ENTRADA, S. A.</t>
  </si>
  <si>
    <t>AGRO COMERCIALIZADORA DEL POLOCHIC, S. A.</t>
  </si>
  <si>
    <t>AGROFORESTAL EL CEDRO, S. A.</t>
  </si>
  <si>
    <t>AGROGENERADORA, S. A.</t>
  </si>
  <si>
    <t>AGROINDUSTRIAL PIEDRA NEGRA, S. A.</t>
  </si>
  <si>
    <t>AGROPECUARIA ALTORR, S. A.</t>
  </si>
  <si>
    <t>AGROPROP, S. A.</t>
  </si>
  <si>
    <t>AGUILAR, ARIMANY, ASOCIADOS CONSULTORES, S. A.</t>
  </si>
  <si>
    <t>ALTERNATIVA DE ENERGIA RENOVABLE, S. A.</t>
  </si>
  <si>
    <t>ANACAPRI, S. A.</t>
  </si>
  <si>
    <t>BIOMASS ENERGY, S. A.</t>
  </si>
  <si>
    <t>CAUDALES RENOVABLES S. A.</t>
  </si>
  <si>
    <t>CENTRAL AGRO INDUSTRIAL GUATEMALTECA, S. A.</t>
  </si>
  <si>
    <t>CINCO M, S. A.</t>
  </si>
  <si>
    <t>COMERCIALIZADORA COMERTITLAN, S. A.</t>
  </si>
  <si>
    <t>COMERCIALIZADORA DE ENERGIA PARA EL DESARROLLO, S. A.</t>
  </si>
  <si>
    <t>COMERCIALIZADORA ELECTRICA DE GUATEMALA, S.A.</t>
  </si>
  <si>
    <t>COMERCIALIZADORA ELECTRICA DEL PACIFICO, S. A.</t>
  </si>
  <si>
    <t>COMERCIALIZADORA ELECTRONOVA S. A.</t>
  </si>
  <si>
    <t>COMERCIALIZADORA ORAZUL ENERGY DE CENTRO AMERICA, LTDA.</t>
  </si>
  <si>
    <t>COMPAÑIA AGRICOLA INDUSTRIAL SANTA ANA, S. A.</t>
  </si>
  <si>
    <t>COMPAÑIA ELECTRICA LA LIBERTAD, S. A.</t>
  </si>
  <si>
    <t>COMPAÑÍA AGRÍCOLA, O.V., S. A.</t>
  </si>
  <si>
    <t>COMPAÑÍA DE MONTAJES ELECTROMECANICOS, S. A.</t>
  </si>
  <si>
    <t>COMPRA DE MATERIAS PRIMAS, S. A.</t>
  </si>
  <si>
    <t>CORALITO, S. A.</t>
  </si>
  <si>
    <t>CUESTAMORAS COMERCIALIZADORA ELÉCTRICA, S.A.</t>
  </si>
  <si>
    <t>DESARROLLOS LAS UVITAS, S. A.</t>
  </si>
  <si>
    <t>EL PILAR, S. A.</t>
  </si>
  <si>
    <t>ELECTRO GENERACION, S. A.</t>
  </si>
  <si>
    <t>EMPRESA DE COMERCIALIZACION DE ENERGIA ELECTRICA DEL INDE</t>
  </si>
  <si>
    <t>EMPRESA DE GENERACION DE ENERGIA ELECTRICA DEL INDE</t>
  </si>
  <si>
    <t>ENEL GREEN POWER GUATEMALA, S. A.</t>
  </si>
  <si>
    <t>ENERGIA DEL CARIBE, S. A.</t>
  </si>
  <si>
    <t>ENERGÍA DE LA TIERRA, S. A.</t>
  </si>
  <si>
    <t>ENERGIA LIMPIA DE GUATEMALA, S. A.</t>
  </si>
  <si>
    <t>ENERGIAS DEL OCOSITO, S. A.</t>
  </si>
  <si>
    <t>ENERGIAS RENOVABLES AMLO, S. A.</t>
  </si>
  <si>
    <t>ENERGIAS SAN JOSE, S. A.</t>
  </si>
  <si>
    <t>EOLICO SAN ANTONIO EL SITIO, S.A.</t>
  </si>
  <si>
    <t>ESI, S. A.</t>
  </si>
  <si>
    <t>GENEPAL, S. A.</t>
  </si>
  <si>
    <t>GENERADORA DEL ATLANTICO, S. A.</t>
  </si>
  <si>
    <t>GENERADORA DE ENERGIA EL PRADO, S. A.</t>
  </si>
  <si>
    <t>GENERADORA DE OCCIDENTE, LTDA.</t>
  </si>
  <si>
    <t>GENERADORA DEL ESTE, S. A.</t>
  </si>
  <si>
    <t>GENERADORA ELECTRICA DEL NORTE LTDA.</t>
  </si>
  <si>
    <t>GENERADORA ELECTRICA LA PAZ, S. A.</t>
  </si>
  <si>
    <t>GENERADORA ELECTRICA LAS VICTORIAS, S. A.</t>
  </si>
  <si>
    <t>GENERADORA MONTECRISTO S. A.</t>
  </si>
  <si>
    <t>GRUPO CUTZÁN, S. A.</t>
  </si>
  <si>
    <t>GRUPO GENERADOR DE ORIENTE, S. A.</t>
  </si>
  <si>
    <t>HIDRO JUMINA, S. A.</t>
  </si>
  <si>
    <t>HIDRO VICTORIA, S. A.</t>
  </si>
  <si>
    <t>HIDRO XACBAL</t>
  </si>
  <si>
    <t>HIDROELECTRICA CANDELARIA, S. A.</t>
  </si>
  <si>
    <t>HIDROELECTRICA EL BROTE, S. A.</t>
  </si>
  <si>
    <t>HIDROELECTRICA EL COBANO, S. A.</t>
  </si>
  <si>
    <t>HIDROELECTRICA EL COROZO</t>
  </si>
  <si>
    <t>HIDROELECTRICA MAXANAL, S.A.</t>
  </si>
  <si>
    <t>HIDROELECTRICA RAAXHA, S. A.</t>
  </si>
  <si>
    <t>HIDROELECTRICA SAC-JA, S. A.</t>
  </si>
  <si>
    <t>HIDROELECTRICA SAMUC, S. A.</t>
  </si>
  <si>
    <t>HIDROELECTRICA SANTA ANITA, S.A.</t>
  </si>
  <si>
    <t>HIDROELÉCTRICA CARMEN AMALIA, S. A.</t>
  </si>
  <si>
    <t>HIDROELÉCTRICA CHOLIVÁ, S. A.</t>
  </si>
  <si>
    <t>HIDROLECT, S. A.</t>
  </si>
  <si>
    <t>HIDROPOWER SDMM, S. A.</t>
  </si>
  <si>
    <t>HIDROSACPUR, S. A.</t>
  </si>
  <si>
    <t>HIDROXOCOBIL, S. A.</t>
  </si>
  <si>
    <t>INDUSTRIAS DE BIOGAS, S. A.</t>
  </si>
  <si>
    <t>INGENIO PALO GORDO, S. A.</t>
  </si>
  <si>
    <t>INGENIO TULULA, S. A.</t>
  </si>
  <si>
    <t>INVERSIONES ATENAS, S. A.</t>
  </si>
  <si>
    <t>INVERSIONES NACIMIENTO, S. A.</t>
  </si>
  <si>
    <t>INVERSIONES PASABIEN, S. A.</t>
  </si>
  <si>
    <t>ION ENERGY, S. A.</t>
  </si>
  <si>
    <t>JAGUAR ENERGY GUATEMALA LLC.</t>
  </si>
  <si>
    <t>LEEVERG, S. A.</t>
  </si>
  <si>
    <t>LUZ Y FUERZA ELECTRICA DE GUATEMALA, LTDA.</t>
  </si>
  <si>
    <t>MERELEC GUATEMALA, S. A.</t>
  </si>
  <si>
    <t>MONTE MARIA, S. A.</t>
  </si>
  <si>
    <t>ORAZUL ENERGY GUATEMALA Y CIA. S. C. A.</t>
  </si>
  <si>
    <t>OSCANA, S. A.</t>
  </si>
  <si>
    <t>OXEC II, S. A.</t>
  </si>
  <si>
    <t>OXEC, S. A.</t>
  </si>
  <si>
    <t>PAPELES ELABORADOS, S. A.</t>
  </si>
  <si>
    <t>PROVEEDORA DE ENERGIA RENOVABLE PEÑA FLOR, S. A.</t>
  </si>
  <si>
    <t>PROYECTOS SOSTENIBLES DE GUATEMALA, S. A.</t>
  </si>
  <si>
    <t>PUNTA DEL CIELO, S. A.</t>
  </si>
  <si>
    <t>REGIONAL ENERGETICA, S. A.</t>
  </si>
  <si>
    <t>RENACE, S. A.</t>
  </si>
  <si>
    <t>RENOVABLES DE GUATEMALA, S. A.</t>
  </si>
  <si>
    <t>SAN DIEGO, S. A.</t>
  </si>
  <si>
    <t>SERVICIOS CM, S. A.</t>
  </si>
  <si>
    <t>SERVICIOS EN GENERACION, S. A.</t>
  </si>
  <si>
    <t>SIBO, S. A.</t>
  </si>
  <si>
    <t>SOLARIS GUATEMALA, S. A.</t>
  </si>
  <si>
    <t>TECNOGUAT, S. A.</t>
  </si>
  <si>
    <t>TERMICA, S. A.</t>
  </si>
  <si>
    <t>TRANSMISIÓN DE ELECTRICIDAD, S. A.</t>
  </si>
  <si>
    <t>TUNCAJ, S. A.</t>
  </si>
  <si>
    <t>VIENTO BLANCO, S. A.</t>
  </si>
  <si>
    <t>VISION DE AGUILA, S. A.</t>
  </si>
  <si>
    <t>VITOL ELECTRICIDAD DE GUATEMALA, S. A.</t>
  </si>
  <si>
    <t>XOLHUITZ PROVIDENCIA, S. A.</t>
  </si>
  <si>
    <t>TABLEROS DE AGLOMERADO, S. A.</t>
  </si>
  <si>
    <t>0</t>
  </si>
  <si>
    <t>Escoja de la lista</t>
  </si>
  <si>
    <t>Escoja de la lista o ingrese el nombre del participante</t>
  </si>
  <si>
    <t>Ingrese Central Generadora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</si>
</sst>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14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name val="Arial"/>
    </font>
    <font>
      <b/>
      <sz val="7"/>
      <name val="Verdana"/>
      <family val="2"/>
    </font>
    <font>
      <b/>
      <sz val="16"/>
      <name val="Verdana"/>
      <family val="2"/>
    </font>
    <font>
      <b/>
      <vertAlign val="superscript"/>
      <sz val="12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quotePrefix="1" applyFont="1"/>
    <xf numFmtId="17" fontId="1" fillId="0" borderId="0" xfId="0" quotePrefix="1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Fill="1"/>
    <xf numFmtId="0" fontId="1" fillId="0" borderId="0" xfId="0" quotePrefix="1" applyFont="1" applyFill="1"/>
    <xf numFmtId="0" fontId="1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/>
    <xf numFmtId="0" fontId="3" fillId="2" borderId="1" xfId="0" applyFont="1" applyFill="1" applyBorder="1" applyAlignment="1">
      <alignment horizontal="left" indent="1"/>
    </xf>
    <xf numFmtId="0" fontId="4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5" xfId="0" applyBorder="1"/>
    <xf numFmtId="0" fontId="5" fillId="0" borderId="0" xfId="0" applyFont="1" applyAlignment="1">
      <alignment horizontal="right"/>
    </xf>
    <xf numFmtId="0" fontId="6" fillId="0" borderId="4" xfId="0" applyFont="1" applyBorder="1"/>
    <xf numFmtId="14" fontId="1" fillId="0" borderId="0" xfId="0" applyNumberFormat="1" applyFont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0" xfId="0" applyFont="1" applyBorder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NumberFormat="1" applyFont="1"/>
    <xf numFmtId="0" fontId="7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164" fontId="5" fillId="0" borderId="9" xfId="0" applyNumberFormat="1" applyFont="1" applyBorder="1" applyAlignment="1" applyProtection="1">
      <alignment horizontal="left" indent="2"/>
      <protection locked="0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8.emf"/><Relationship Id="rId18" Type="http://schemas.openxmlformats.org/officeDocument/2006/relationships/image" Target="../media/image2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17" Type="http://schemas.openxmlformats.org/officeDocument/2006/relationships/image" Target="../media/image3.emf"/><Relationship Id="rId2" Type="http://schemas.openxmlformats.org/officeDocument/2006/relationships/image" Target="../media/image7.emf"/><Relationship Id="rId16" Type="http://schemas.openxmlformats.org/officeDocument/2006/relationships/image" Target="../media/image4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5" Type="http://schemas.openxmlformats.org/officeDocument/2006/relationships/image" Target="../media/image5.emf"/><Relationship Id="rId10" Type="http://schemas.openxmlformats.org/officeDocument/2006/relationships/image" Target="../media/image15.emf"/><Relationship Id="rId19" Type="http://schemas.openxmlformats.org/officeDocument/2006/relationships/image" Target="../media/image1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57150</xdr:rowOff>
        </xdr:from>
        <xdr:to>
          <xdr:col>7</xdr:col>
          <xdr:colOff>622300</xdr:colOff>
          <xdr:row>16</xdr:row>
          <xdr:rowOff>107950</xdr:rowOff>
        </xdr:to>
        <xdr:sp macro="" textlink="">
          <xdr:nvSpPr>
            <xdr:cNvPr id="1027" name="Lista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0</xdr:rowOff>
        </xdr:from>
        <xdr:to>
          <xdr:col>2</xdr:col>
          <xdr:colOff>571500</xdr:colOff>
          <xdr:row>24</xdr:row>
          <xdr:rowOff>69850</xdr:rowOff>
        </xdr:to>
        <xdr:sp macro="" textlink="">
          <xdr:nvSpPr>
            <xdr:cNvPr id="1028" name="Lista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23</xdr:row>
          <xdr:rowOff>0</xdr:rowOff>
        </xdr:from>
        <xdr:to>
          <xdr:col>4</xdr:col>
          <xdr:colOff>571500</xdr:colOff>
          <xdr:row>24</xdr:row>
          <xdr:rowOff>57150</xdr:rowOff>
        </xdr:to>
        <xdr:sp macro="" textlink="">
          <xdr:nvSpPr>
            <xdr:cNvPr id="1029" name="Lista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23</xdr:row>
          <xdr:rowOff>0</xdr:rowOff>
        </xdr:from>
        <xdr:to>
          <xdr:col>5</xdr:col>
          <xdr:colOff>571500</xdr:colOff>
          <xdr:row>24</xdr:row>
          <xdr:rowOff>57150</xdr:rowOff>
        </xdr:to>
        <xdr:sp macro="" textlink="">
          <xdr:nvSpPr>
            <xdr:cNvPr id="1030" name="Lista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298450</xdr:colOff>
          <xdr:row>7</xdr:row>
          <xdr:rowOff>133350</xdr:rowOff>
        </xdr:from>
        <xdr:to>
          <xdr:col>7</xdr:col>
          <xdr:colOff>717550</xdr:colOff>
          <xdr:row>8</xdr:row>
          <xdr:rowOff>146050</xdr:rowOff>
        </xdr:to>
        <xdr:sp macro="" textlink="">
          <xdr:nvSpPr>
            <xdr:cNvPr id="1039" name="Campo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25</xdr:row>
          <xdr:rowOff>0</xdr:rowOff>
        </xdr:from>
        <xdr:to>
          <xdr:col>2</xdr:col>
          <xdr:colOff>533400</xdr:colOff>
          <xdr:row>26</xdr:row>
          <xdr:rowOff>57150</xdr:rowOff>
        </xdr:to>
        <xdr:sp macro="" textlink="">
          <xdr:nvSpPr>
            <xdr:cNvPr id="1043" name="Lista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25</xdr:row>
          <xdr:rowOff>0</xdr:rowOff>
        </xdr:from>
        <xdr:to>
          <xdr:col>4</xdr:col>
          <xdr:colOff>501650</xdr:colOff>
          <xdr:row>26</xdr:row>
          <xdr:rowOff>50800</xdr:rowOff>
        </xdr:to>
        <xdr:sp macro="" textlink="">
          <xdr:nvSpPr>
            <xdr:cNvPr id="1044" name="Lista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24</xdr:row>
          <xdr:rowOff>152400</xdr:rowOff>
        </xdr:from>
        <xdr:to>
          <xdr:col>5</xdr:col>
          <xdr:colOff>533400</xdr:colOff>
          <xdr:row>26</xdr:row>
          <xdr:rowOff>31750</xdr:rowOff>
        </xdr:to>
        <xdr:sp macro="" textlink="">
          <xdr:nvSpPr>
            <xdr:cNvPr id="1045" name="Lista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29</xdr:row>
          <xdr:rowOff>57150</xdr:rowOff>
        </xdr:from>
        <xdr:to>
          <xdr:col>2</xdr:col>
          <xdr:colOff>247650</xdr:colOff>
          <xdr:row>30</xdr:row>
          <xdr:rowOff>139700</xdr:rowOff>
        </xdr:to>
        <xdr:sp macro="" textlink="">
          <xdr:nvSpPr>
            <xdr:cNvPr id="1048" name="Lista10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520700</xdr:colOff>
          <xdr:row>37</xdr:row>
          <xdr:rowOff>95250</xdr:rowOff>
        </xdr:to>
        <xdr:sp macro="" textlink="">
          <xdr:nvSpPr>
            <xdr:cNvPr id="1049" name="Campo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6</xdr:col>
      <xdr:colOff>527050</xdr:colOff>
      <xdr:row>36</xdr:row>
      <xdr:rowOff>57150</xdr:rowOff>
    </xdr:from>
    <xdr:ext cx="955069" cy="162560"/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384800" y="5886450"/>
          <a:ext cx="876300" cy="152400"/>
        </a:xfrm>
        <a:prstGeom prst="rect">
          <a:avLst/>
        </a:prstGeom>
        <a:noFill/>
        <a:ln>
          <a:noFill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Verdana"/>
              <a:ea typeface="Verdana"/>
            </a:rPr>
            <a:t>US$ / kW-mes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50800</xdr:rowOff>
        </xdr:from>
        <xdr:to>
          <xdr:col>7</xdr:col>
          <xdr:colOff>622300</xdr:colOff>
          <xdr:row>13</xdr:row>
          <xdr:rowOff>95250</xdr:rowOff>
        </xdr:to>
        <xdr:sp macro="" textlink="">
          <xdr:nvSpPr>
            <xdr:cNvPr id="1060" name="Lista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50800</xdr:rowOff>
        </xdr:from>
        <xdr:to>
          <xdr:col>5</xdr:col>
          <xdr:colOff>647700</xdr:colOff>
          <xdr:row>20</xdr:row>
          <xdr:rowOff>88900</xdr:rowOff>
        </xdr:to>
        <xdr:sp macro="" textlink="">
          <xdr:nvSpPr>
            <xdr:cNvPr id="1061" name="Lista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31750</xdr:rowOff>
        </xdr:from>
        <xdr:to>
          <xdr:col>4</xdr:col>
          <xdr:colOff>69850</xdr:colOff>
          <xdr:row>51</xdr:row>
          <xdr:rowOff>158750</xdr:rowOff>
        </xdr:to>
        <xdr:sp macro="" textlink="">
          <xdr:nvSpPr>
            <xdr:cNvPr id="1062" name="Campo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50</xdr:row>
          <xdr:rowOff>31750</xdr:rowOff>
        </xdr:from>
        <xdr:to>
          <xdr:col>7</xdr:col>
          <xdr:colOff>660400</xdr:colOff>
          <xdr:row>51</xdr:row>
          <xdr:rowOff>158750</xdr:rowOff>
        </xdr:to>
        <xdr:sp macro="" textlink="">
          <xdr:nvSpPr>
            <xdr:cNvPr id="1063" name="TextBox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736600</xdr:colOff>
          <xdr:row>29</xdr:row>
          <xdr:rowOff>57150</xdr:rowOff>
        </xdr:from>
        <xdr:to>
          <xdr:col>5</xdr:col>
          <xdr:colOff>38100</xdr:colOff>
          <xdr:row>30</xdr:row>
          <xdr:rowOff>139700</xdr:rowOff>
        </xdr:to>
        <xdr:sp macro="" textlink="">
          <xdr:nvSpPr>
            <xdr:cNvPr id="1064" name="Lista1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527050</xdr:colOff>
          <xdr:row>29</xdr:row>
          <xdr:rowOff>57150</xdr:rowOff>
        </xdr:from>
        <xdr:to>
          <xdr:col>7</xdr:col>
          <xdr:colOff>603250</xdr:colOff>
          <xdr:row>30</xdr:row>
          <xdr:rowOff>139700</xdr:rowOff>
        </xdr:to>
        <xdr:sp macro="" textlink="">
          <xdr:nvSpPr>
            <xdr:cNvPr id="1065" name="ComboBox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31</xdr:row>
          <xdr:rowOff>25400</xdr:rowOff>
        </xdr:from>
        <xdr:to>
          <xdr:col>2</xdr:col>
          <xdr:colOff>241300</xdr:colOff>
          <xdr:row>32</xdr:row>
          <xdr:rowOff>95250</xdr:rowOff>
        </xdr:to>
        <xdr:sp macro="" textlink="">
          <xdr:nvSpPr>
            <xdr:cNvPr id="1066" name="ComboBox3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38100</xdr:rowOff>
        </xdr:from>
        <xdr:to>
          <xdr:col>5</xdr:col>
          <xdr:colOff>38100</xdr:colOff>
          <xdr:row>32</xdr:row>
          <xdr:rowOff>107950</xdr:rowOff>
        </xdr:to>
        <xdr:sp macro="" textlink="">
          <xdr:nvSpPr>
            <xdr:cNvPr id="1067" name="ComboBox4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31</xdr:row>
          <xdr:rowOff>31750</xdr:rowOff>
        </xdr:from>
        <xdr:to>
          <xdr:col>7</xdr:col>
          <xdr:colOff>590550</xdr:colOff>
          <xdr:row>32</xdr:row>
          <xdr:rowOff>101600</xdr:rowOff>
        </xdr:to>
        <xdr:sp macro="" textlink="">
          <xdr:nvSpPr>
            <xdr:cNvPr id="1068" name="ComboBox5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4</xdr:col>
      <xdr:colOff>698500</xdr:colOff>
      <xdr:row>33</xdr:row>
      <xdr:rowOff>0</xdr:rowOff>
    </xdr:from>
    <xdr:ext cx="824841" cy="147797"/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784600" y="5543550"/>
          <a:ext cx="824841" cy="147797"/>
        </a:xfrm>
        <a:prstGeom prst="rect">
          <a:avLst/>
        </a:prstGeom>
        <a:noFill/>
        <a:ln>
          <a:noFill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Verdana"/>
              <a:ea typeface="Verdana"/>
            </a:rPr>
            <a:t>Total kW-mes</a:t>
          </a: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1</xdr:col>
      <xdr:colOff>331291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13774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120"/>
  <sheetViews>
    <sheetView showGridLines="0" showRowColHeaders="0" tabSelected="1" zoomScaleNormal="100" workbookViewId="0"/>
  </sheetViews>
  <sheetFormatPr baseColWidth="10" defaultColWidth="11.54296875" defaultRowHeight="13.5" x14ac:dyDescent="0.3"/>
  <cols>
    <col min="1" max="8" width="11.54296875" style="1" customWidth="1"/>
    <col min="9" max="9" width="15.1796875" style="1" hidden="1" customWidth="1"/>
    <col min="10" max="10" width="22.7265625" style="1" hidden="1" customWidth="1"/>
    <col min="11" max="11" width="21" style="1" hidden="1" customWidth="1"/>
    <col min="12" max="15" width="11.54296875" style="1" hidden="1" customWidth="1"/>
    <col min="16" max="18" width="11.54296875" style="1" customWidth="1"/>
    <col min="19" max="16384" width="11.54296875" style="1"/>
  </cols>
  <sheetData>
    <row r="1" spans="1:15" x14ac:dyDescent="0.3">
      <c r="I1" s="1" t="s">
        <v>96</v>
      </c>
      <c r="J1" s="30">
        <f ca="1">TODAY()</f>
        <v>44565</v>
      </c>
      <c r="K1" s="1">
        <v>1</v>
      </c>
      <c r="L1" s="1" t="s">
        <v>0</v>
      </c>
      <c r="M1" s="3" t="s">
        <v>13</v>
      </c>
      <c r="N1" s="7" t="s">
        <v>68</v>
      </c>
    </row>
    <row r="2" spans="1:15" x14ac:dyDescent="0.3">
      <c r="I2" s="1" t="s">
        <v>97</v>
      </c>
      <c r="J2" s="8">
        <f ca="1">DAY(J1)</f>
        <v>4</v>
      </c>
      <c r="K2" s="1">
        <v>2</v>
      </c>
      <c r="L2" s="1" t="s">
        <v>1</v>
      </c>
      <c r="M2" s="2" t="s">
        <v>14</v>
      </c>
      <c r="N2" s="8" t="s">
        <v>211</v>
      </c>
    </row>
    <row r="3" spans="1:15" x14ac:dyDescent="0.3">
      <c r="I3" s="1" t="s">
        <v>98</v>
      </c>
      <c r="J3" s="8">
        <f ca="1">MONTH(J1)</f>
        <v>1</v>
      </c>
      <c r="K3" s="1">
        <v>3</v>
      </c>
      <c r="L3" s="1" t="s">
        <v>2</v>
      </c>
      <c r="M3" s="2" t="s">
        <v>15</v>
      </c>
      <c r="N3" s="8" t="s">
        <v>212</v>
      </c>
    </row>
    <row r="4" spans="1:15" ht="19.5" x14ac:dyDescent="0.35">
      <c r="A4" s="41" t="s">
        <v>86</v>
      </c>
      <c r="B4" s="41"/>
      <c r="C4" s="41"/>
      <c r="D4" s="41"/>
      <c r="E4" s="41"/>
      <c r="F4" s="41"/>
      <c r="G4" s="41"/>
      <c r="H4" s="41"/>
      <c r="I4" s="1" t="s">
        <v>99</v>
      </c>
      <c r="J4" s="8">
        <f ca="1">YEAR(J1)</f>
        <v>2022</v>
      </c>
      <c r="K4" s="1">
        <v>4</v>
      </c>
      <c r="L4" s="1" t="s">
        <v>3</v>
      </c>
      <c r="M4" s="2" t="s">
        <v>16</v>
      </c>
      <c r="N4" s="8" t="s">
        <v>211</v>
      </c>
    </row>
    <row r="5" spans="1:15" ht="19.5" x14ac:dyDescent="0.35">
      <c r="A5" s="42" t="s">
        <v>93</v>
      </c>
      <c r="B5" s="42"/>
      <c r="C5" s="42"/>
      <c r="D5" s="42"/>
      <c r="E5" s="42"/>
      <c r="F5" s="42"/>
      <c r="G5" s="42"/>
      <c r="H5" s="42"/>
      <c r="I5" s="1" t="s">
        <v>100</v>
      </c>
      <c r="J5" s="7" t="str">
        <f ca="1">IF(J3=1,"Enero",IF(J3=2,"Febrero",IF(J3=3,"Marzo",IF(J3=4,"Abril",IF(J3=5,"Mayo",IF(J3=6,"Junio",""))))))</f>
        <v>Enero</v>
      </c>
      <c r="K5" s="1">
        <v>5</v>
      </c>
      <c r="L5" s="1" t="s">
        <v>4</v>
      </c>
      <c r="M5" s="2" t="s">
        <v>17</v>
      </c>
      <c r="N5" s="8" t="s">
        <v>94</v>
      </c>
    </row>
    <row r="6" spans="1:15" ht="15" x14ac:dyDescent="0.3">
      <c r="A6" s="43"/>
      <c r="B6" s="43"/>
      <c r="C6" s="43"/>
      <c r="D6" s="43"/>
      <c r="E6" s="43"/>
      <c r="F6" s="43"/>
      <c r="G6" s="43"/>
      <c r="H6" s="43"/>
      <c r="I6" s="1" t="s">
        <v>101</v>
      </c>
      <c r="J6" s="7" t="str">
        <f ca="1">IF(J3=7,"Julio",IF(J3=8,"Agosto",IF(J3=9,"Septiembre",IF(J3=10,"Octubre",IF(J3=11,"Noviembre",IF(J3=12,"Diciembre",""))))))</f>
        <v/>
      </c>
      <c r="K6" s="1">
        <v>6</v>
      </c>
      <c r="L6" s="1" t="s">
        <v>5</v>
      </c>
      <c r="M6" s="2" t="s">
        <v>18</v>
      </c>
      <c r="N6" s="8" t="s">
        <v>94</v>
      </c>
    </row>
    <row r="7" spans="1:15" x14ac:dyDescent="0.3">
      <c r="I7" s="1" t="s">
        <v>95</v>
      </c>
      <c r="J7" s="8" t="str">
        <f ca="1">J5&amp;J6</f>
        <v>Enero</v>
      </c>
      <c r="K7" s="1">
        <v>7</v>
      </c>
      <c r="L7" s="1" t="s">
        <v>6</v>
      </c>
      <c r="M7" s="2" t="s">
        <v>19</v>
      </c>
      <c r="N7" s="8" t="s">
        <v>94</v>
      </c>
    </row>
    <row r="8" spans="1:15" x14ac:dyDescent="0.3">
      <c r="I8" s="1" t="s">
        <v>102</v>
      </c>
      <c r="J8" s="1" t="s">
        <v>83</v>
      </c>
      <c r="K8" s="1">
        <v>8</v>
      </c>
      <c r="L8" s="1" t="s">
        <v>7</v>
      </c>
      <c r="M8" s="2" t="s">
        <v>20</v>
      </c>
      <c r="N8" s="8" t="s">
        <v>94</v>
      </c>
    </row>
    <row r="9" spans="1:15" x14ac:dyDescent="0.3">
      <c r="F9" s="28" t="s">
        <v>61</v>
      </c>
      <c r="I9" s="1" t="s">
        <v>103</v>
      </c>
      <c r="J9" s="1" t="s">
        <v>84</v>
      </c>
      <c r="K9" s="1">
        <v>9</v>
      </c>
      <c r="L9" s="1" t="s">
        <v>8</v>
      </c>
      <c r="M9" s="2" t="s">
        <v>21</v>
      </c>
      <c r="N9" s="8" t="s">
        <v>94</v>
      </c>
    </row>
    <row r="10" spans="1:15" x14ac:dyDescent="0.3">
      <c r="A10" s="10" t="s">
        <v>74</v>
      </c>
      <c r="B10" s="11"/>
      <c r="C10" s="11"/>
      <c r="D10" s="25"/>
      <c r="E10" s="12"/>
      <c r="F10" s="12"/>
      <c r="G10" s="12"/>
      <c r="H10" s="13"/>
      <c r="I10" s="1" t="s">
        <v>104</v>
      </c>
      <c r="J10" s="1" t="s">
        <v>85</v>
      </c>
      <c r="K10" s="1">
        <v>10</v>
      </c>
      <c r="L10" s="1" t="s">
        <v>9</v>
      </c>
      <c r="M10" s="2" t="s">
        <v>22</v>
      </c>
      <c r="N10" s="7" t="s">
        <v>94</v>
      </c>
    </row>
    <row r="11" spans="1:15" x14ac:dyDescent="0.3">
      <c r="A11" s="14"/>
      <c r="B11" s="9"/>
      <c r="C11" s="9"/>
      <c r="D11" s="9"/>
      <c r="E11" s="9"/>
      <c r="F11" s="9"/>
      <c r="G11" s="9"/>
      <c r="H11" s="15"/>
      <c r="I11" s="1" t="s">
        <v>105</v>
      </c>
      <c r="J11" s="1" t="s">
        <v>80</v>
      </c>
      <c r="K11" s="1">
        <v>11</v>
      </c>
      <c r="L11" s="1" t="s">
        <v>10</v>
      </c>
      <c r="M11" s="2" t="s">
        <v>23</v>
      </c>
      <c r="N11" s="8" t="s">
        <v>94</v>
      </c>
    </row>
    <row r="12" spans="1:15" x14ac:dyDescent="0.3">
      <c r="A12" s="29" t="s">
        <v>75</v>
      </c>
      <c r="B12" s="32"/>
      <c r="C12" s="32"/>
      <c r="D12" s="32"/>
      <c r="E12" s="32"/>
      <c r="F12" s="32"/>
      <c r="G12" s="32"/>
      <c r="H12" s="27"/>
      <c r="I12" s="1" t="s">
        <v>106</v>
      </c>
      <c r="J12" s="5"/>
      <c r="K12" s="5">
        <v>12</v>
      </c>
      <c r="L12" s="5" t="s">
        <v>11</v>
      </c>
      <c r="M12" s="6" t="s">
        <v>24</v>
      </c>
      <c r="N12" s="8" t="s">
        <v>65</v>
      </c>
      <c r="O12" s="5"/>
    </row>
    <row r="13" spans="1:15" x14ac:dyDescent="0.3">
      <c r="A13" s="14"/>
      <c r="B13" s="9"/>
      <c r="C13" s="9"/>
      <c r="D13" s="9"/>
      <c r="E13" s="9"/>
      <c r="F13" s="9"/>
      <c r="G13" s="9"/>
      <c r="H13" s="15"/>
      <c r="I13" s="1" t="s">
        <v>107</v>
      </c>
      <c r="K13" s="1">
        <v>13</v>
      </c>
      <c r="L13" s="1">
        <v>2019</v>
      </c>
      <c r="M13" s="3" t="s">
        <v>25</v>
      </c>
      <c r="N13" s="8" t="s">
        <v>88</v>
      </c>
    </row>
    <row r="14" spans="1:15" x14ac:dyDescent="0.3">
      <c r="A14" s="33"/>
      <c r="B14" s="32"/>
      <c r="C14" s="32"/>
      <c r="D14" s="32"/>
      <c r="E14" s="32"/>
      <c r="F14" s="32"/>
      <c r="G14" s="32"/>
      <c r="H14" s="27"/>
      <c r="I14" s="1" t="s">
        <v>108</v>
      </c>
      <c r="K14" s="1">
        <v>14</v>
      </c>
      <c r="L14" s="1">
        <v>2020</v>
      </c>
      <c r="M14" s="2" t="s">
        <v>26</v>
      </c>
      <c r="N14" s="8" t="s">
        <v>88</v>
      </c>
    </row>
    <row r="15" spans="1:15" x14ac:dyDescent="0.3">
      <c r="A15" s="29" t="s">
        <v>76</v>
      </c>
      <c r="B15" s="32"/>
      <c r="C15" s="32"/>
      <c r="D15" s="32"/>
      <c r="E15" s="32"/>
      <c r="F15" s="32"/>
      <c r="G15" s="32"/>
      <c r="H15" s="27"/>
      <c r="I15" s="1" t="s">
        <v>109</v>
      </c>
      <c r="K15" s="1">
        <v>15</v>
      </c>
      <c r="L15" s="1">
        <v>2021</v>
      </c>
      <c r="M15" s="2" t="s">
        <v>27</v>
      </c>
    </row>
    <row r="16" spans="1:15" x14ac:dyDescent="0.3">
      <c r="A16" s="14"/>
      <c r="B16" s="9"/>
      <c r="C16" s="9"/>
      <c r="D16" s="9"/>
      <c r="E16" s="9"/>
      <c r="F16" s="9"/>
      <c r="G16" s="9"/>
      <c r="H16" s="15"/>
      <c r="I16" s="1" t="s">
        <v>110</v>
      </c>
      <c r="K16" s="1">
        <v>16</v>
      </c>
      <c r="L16" s="1">
        <v>2022</v>
      </c>
      <c r="M16" s="2" t="s">
        <v>28</v>
      </c>
    </row>
    <row r="17" spans="1:15" x14ac:dyDescent="0.3">
      <c r="A17" s="14"/>
      <c r="B17" s="9"/>
      <c r="C17" s="9"/>
      <c r="D17" s="9"/>
      <c r="E17" s="9"/>
      <c r="F17" s="9"/>
      <c r="G17" s="9"/>
      <c r="H17" s="15"/>
      <c r="I17" s="1" t="s">
        <v>111</v>
      </c>
      <c r="K17" s="1">
        <v>17</v>
      </c>
      <c r="L17" s="1">
        <v>2023</v>
      </c>
      <c r="M17" s="2" t="s">
        <v>29</v>
      </c>
    </row>
    <row r="18" spans="1:15" x14ac:dyDescent="0.3">
      <c r="A18" s="16"/>
      <c r="B18" s="17"/>
      <c r="C18" s="17"/>
      <c r="D18" s="17"/>
      <c r="E18" s="17"/>
      <c r="F18" s="17"/>
      <c r="G18" s="17"/>
      <c r="H18" s="18"/>
      <c r="I18" s="1" t="s">
        <v>112</v>
      </c>
      <c r="K18" s="1">
        <v>18</v>
      </c>
      <c r="L18" s="1">
        <v>2024</v>
      </c>
      <c r="M18" s="2" t="s">
        <v>30</v>
      </c>
    </row>
    <row r="19" spans="1:15" x14ac:dyDescent="0.3">
      <c r="A19" s="10" t="s">
        <v>77</v>
      </c>
      <c r="B19" s="11"/>
      <c r="C19" s="11"/>
      <c r="D19" s="25"/>
      <c r="E19" s="25"/>
      <c r="F19" s="25"/>
      <c r="G19" s="25"/>
      <c r="H19" s="31"/>
      <c r="I19" s="5" t="s">
        <v>113</v>
      </c>
      <c r="K19" s="1">
        <v>19</v>
      </c>
      <c r="L19" s="1">
        <v>2025</v>
      </c>
      <c r="M19" s="2" t="s">
        <v>31</v>
      </c>
    </row>
    <row r="20" spans="1:15" x14ac:dyDescent="0.3">
      <c r="A20" s="14"/>
      <c r="B20" s="9"/>
      <c r="C20" s="9"/>
      <c r="D20" s="9"/>
      <c r="E20" s="9"/>
      <c r="F20" s="9"/>
      <c r="G20" s="9"/>
      <c r="H20" s="15"/>
      <c r="I20" s="1" t="s">
        <v>114</v>
      </c>
      <c r="K20" s="1">
        <v>20</v>
      </c>
      <c r="L20" s="1">
        <v>2026</v>
      </c>
      <c r="M20" s="2" t="s">
        <v>32</v>
      </c>
      <c r="N20" s="39" t="s">
        <v>210</v>
      </c>
      <c r="O20" s="1">
        <f>N20+0</f>
        <v>0</v>
      </c>
    </row>
    <row r="21" spans="1:15" x14ac:dyDescent="0.3">
      <c r="A21" s="16"/>
      <c r="B21" s="17"/>
      <c r="C21" s="17"/>
      <c r="D21" s="17"/>
      <c r="E21" s="17"/>
      <c r="F21" s="17"/>
      <c r="G21" s="17"/>
      <c r="H21" s="18"/>
      <c r="I21" s="5" t="s">
        <v>115</v>
      </c>
      <c r="K21" s="1">
        <v>21</v>
      </c>
      <c r="L21" s="1">
        <v>2027</v>
      </c>
      <c r="M21" s="2" t="s">
        <v>33</v>
      </c>
      <c r="N21" s="39" t="s">
        <v>210</v>
      </c>
      <c r="O21" s="1">
        <f t="shared" ref="O21:O22" si="0">N21+0</f>
        <v>0</v>
      </c>
    </row>
    <row r="22" spans="1:15" x14ac:dyDescent="0.3">
      <c r="A22" s="10" t="s">
        <v>62</v>
      </c>
      <c r="B22" s="11"/>
      <c r="C22" s="19"/>
      <c r="D22" s="12"/>
      <c r="E22" s="12"/>
      <c r="F22" s="12"/>
      <c r="G22" s="12"/>
      <c r="H22" s="13"/>
      <c r="I22" s="1" t="s">
        <v>116</v>
      </c>
      <c r="K22" s="1">
        <v>22</v>
      </c>
      <c r="L22" s="1">
        <v>2028</v>
      </c>
      <c r="M22" s="2" t="s">
        <v>34</v>
      </c>
      <c r="N22" s="39" t="s">
        <v>210</v>
      </c>
      <c r="O22" s="1">
        <f t="shared" si="0"/>
        <v>0</v>
      </c>
    </row>
    <row r="23" spans="1:15" x14ac:dyDescent="0.3">
      <c r="A23" s="14"/>
      <c r="B23" s="9"/>
      <c r="C23" s="9"/>
      <c r="D23" s="9"/>
      <c r="E23" s="9"/>
      <c r="F23" s="9"/>
      <c r="G23" s="9"/>
      <c r="H23" s="15"/>
      <c r="I23" s="1" t="s">
        <v>117</v>
      </c>
      <c r="K23" s="1">
        <v>23</v>
      </c>
      <c r="L23" s="1">
        <v>2029</v>
      </c>
      <c r="M23" s="2" t="s">
        <v>35</v>
      </c>
    </row>
    <row r="24" spans="1:15" x14ac:dyDescent="0.3">
      <c r="A24" s="20"/>
      <c r="B24" s="21" t="s">
        <v>63</v>
      </c>
      <c r="C24" s="22"/>
      <c r="D24" s="23"/>
      <c r="E24" s="24"/>
      <c r="F24" s="9"/>
      <c r="G24" s="9"/>
      <c r="H24" s="15"/>
      <c r="I24" s="1" t="s">
        <v>118</v>
      </c>
      <c r="K24" s="1">
        <v>24</v>
      </c>
      <c r="L24" s="1">
        <v>2030</v>
      </c>
      <c r="M24" s="2" t="s">
        <v>36</v>
      </c>
      <c r="N24" s="1" t="s">
        <v>213</v>
      </c>
    </row>
    <row r="25" spans="1:15" x14ac:dyDescent="0.3">
      <c r="A25" s="14"/>
      <c r="B25" s="9"/>
      <c r="C25" s="9"/>
      <c r="D25" s="9"/>
      <c r="E25" s="9"/>
      <c r="F25" s="9"/>
      <c r="G25" s="9"/>
      <c r="H25" s="15"/>
      <c r="I25" s="1" t="s">
        <v>119</v>
      </c>
      <c r="K25" s="1">
        <v>25</v>
      </c>
      <c r="L25" s="1">
        <v>2031</v>
      </c>
      <c r="M25" s="3" t="s">
        <v>37</v>
      </c>
      <c r="N25" s="1" t="s">
        <v>213</v>
      </c>
    </row>
    <row r="26" spans="1:15" x14ac:dyDescent="0.3">
      <c r="A26" s="14"/>
      <c r="B26" s="21" t="s">
        <v>64</v>
      </c>
      <c r="C26" s="9"/>
      <c r="D26" s="9"/>
      <c r="E26" s="9"/>
      <c r="F26" s="9"/>
      <c r="G26" s="9"/>
      <c r="H26" s="15"/>
      <c r="I26" s="1" t="s">
        <v>120</v>
      </c>
      <c r="K26" s="1">
        <v>26</v>
      </c>
      <c r="L26" s="1">
        <v>2032</v>
      </c>
      <c r="M26" s="2" t="s">
        <v>38</v>
      </c>
      <c r="N26" s="1" t="s">
        <v>213</v>
      </c>
    </row>
    <row r="27" spans="1:15" x14ac:dyDescent="0.3">
      <c r="A27" s="14"/>
      <c r="B27" s="9"/>
      <c r="C27" s="9"/>
      <c r="D27" s="9"/>
      <c r="E27" s="9"/>
      <c r="F27" s="9"/>
      <c r="G27" s="9"/>
      <c r="H27" s="15"/>
      <c r="I27" s="1" t="s">
        <v>121</v>
      </c>
      <c r="K27" s="1">
        <v>27</v>
      </c>
      <c r="L27" s="1">
        <v>2033</v>
      </c>
      <c r="M27" s="2" t="s">
        <v>39</v>
      </c>
      <c r="N27" s="1" t="s">
        <v>94</v>
      </c>
    </row>
    <row r="28" spans="1:15" x14ac:dyDescent="0.3">
      <c r="A28" s="16"/>
      <c r="B28" s="17"/>
      <c r="C28" s="17"/>
      <c r="D28" s="17"/>
      <c r="E28" s="17"/>
      <c r="F28" s="17"/>
      <c r="G28" s="17"/>
      <c r="H28" s="18"/>
      <c r="I28" s="1" t="s">
        <v>122</v>
      </c>
      <c r="K28" s="1">
        <v>28</v>
      </c>
      <c r="L28" s="1">
        <v>2034</v>
      </c>
      <c r="M28" s="2" t="s">
        <v>40</v>
      </c>
    </row>
    <row r="29" spans="1:15" x14ac:dyDescent="0.3">
      <c r="A29" s="10" t="s">
        <v>78</v>
      </c>
      <c r="B29" s="11"/>
      <c r="C29" s="11"/>
      <c r="D29" s="26" t="s">
        <v>79</v>
      </c>
      <c r="E29" s="12"/>
      <c r="F29" s="12"/>
      <c r="G29" s="12"/>
      <c r="H29" s="13"/>
      <c r="I29" s="1" t="s">
        <v>123</v>
      </c>
      <c r="K29" s="1">
        <v>29</v>
      </c>
      <c r="L29" s="1">
        <v>2035</v>
      </c>
      <c r="M29" s="2" t="s">
        <v>41</v>
      </c>
    </row>
    <row r="30" spans="1:15" x14ac:dyDescent="0.3">
      <c r="A30" s="14"/>
      <c r="B30" s="9"/>
      <c r="C30" s="9"/>
      <c r="D30" s="9"/>
      <c r="E30" s="9"/>
      <c r="F30" s="9"/>
      <c r="G30" s="9"/>
      <c r="H30" s="15"/>
      <c r="I30" s="1" t="s">
        <v>124</v>
      </c>
      <c r="K30" s="1">
        <v>30</v>
      </c>
      <c r="L30" s="1">
        <v>2036</v>
      </c>
      <c r="M30" s="2" t="s">
        <v>42</v>
      </c>
    </row>
    <row r="31" spans="1:15" x14ac:dyDescent="0.3">
      <c r="A31" s="14"/>
      <c r="B31" s="9"/>
      <c r="C31" s="9"/>
      <c r="D31" s="9"/>
      <c r="E31" s="9"/>
      <c r="F31" s="9"/>
      <c r="G31" s="9"/>
      <c r="H31" s="15"/>
      <c r="I31" s="1" t="s">
        <v>125</v>
      </c>
      <c r="K31" s="1">
        <v>31</v>
      </c>
      <c r="L31" s="1">
        <v>2037</v>
      </c>
      <c r="M31" s="2" t="s">
        <v>43</v>
      </c>
    </row>
    <row r="32" spans="1:15" x14ac:dyDescent="0.3">
      <c r="A32" s="14"/>
      <c r="B32" s="9"/>
      <c r="C32" s="9"/>
      <c r="D32" s="9"/>
      <c r="E32" s="9"/>
      <c r="F32" s="9"/>
      <c r="G32" s="9"/>
      <c r="H32" s="15"/>
      <c r="I32" s="1" t="s">
        <v>126</v>
      </c>
      <c r="K32" s="1" t="s">
        <v>12</v>
      </c>
      <c r="L32" s="1">
        <v>2038</v>
      </c>
      <c r="M32" s="2" t="s">
        <v>44</v>
      </c>
    </row>
    <row r="33" spans="1:18" ht="14" thickBot="1" x14ac:dyDescent="0.35">
      <c r="A33" s="14"/>
      <c r="B33" s="9"/>
      <c r="C33" s="9"/>
      <c r="D33" s="9"/>
      <c r="E33" s="9"/>
      <c r="F33" s="9"/>
      <c r="G33" s="9"/>
      <c r="H33" s="15"/>
      <c r="I33" s="1" t="s">
        <v>127</v>
      </c>
      <c r="K33" s="1" t="s">
        <v>66</v>
      </c>
      <c r="L33" s="1">
        <v>2039</v>
      </c>
      <c r="M33" s="2" t="s">
        <v>45</v>
      </c>
    </row>
    <row r="34" spans="1:18" ht="14" thickBot="1" x14ac:dyDescent="0.35">
      <c r="A34" s="14"/>
      <c r="B34" s="9"/>
      <c r="C34" s="9"/>
      <c r="D34" s="9"/>
      <c r="E34" s="9"/>
      <c r="F34" s="9"/>
      <c r="G34" s="40">
        <f>SUM(O20:O22)</f>
        <v>0</v>
      </c>
      <c r="H34" s="15"/>
      <c r="I34" s="1" t="s">
        <v>128</v>
      </c>
      <c r="K34" s="1" t="s">
        <v>82</v>
      </c>
      <c r="L34" s="1">
        <v>2040</v>
      </c>
      <c r="M34" s="2" t="s">
        <v>46</v>
      </c>
      <c r="R34" s="37"/>
    </row>
    <row r="35" spans="1:18" ht="6.5" customHeight="1" thickTop="1" x14ac:dyDescent="0.3">
      <c r="A35" s="14"/>
      <c r="B35" s="9"/>
      <c r="C35" s="9"/>
      <c r="D35" s="9"/>
      <c r="E35" s="9"/>
      <c r="F35" s="9"/>
      <c r="G35" s="9"/>
      <c r="H35" s="15"/>
      <c r="I35" s="1" t="s">
        <v>129</v>
      </c>
      <c r="K35" s="1" t="s">
        <v>67</v>
      </c>
      <c r="L35" s="2" t="s">
        <v>73</v>
      </c>
      <c r="M35" s="2" t="s">
        <v>47</v>
      </c>
      <c r="R35" s="37"/>
    </row>
    <row r="36" spans="1:18" x14ac:dyDescent="0.3">
      <c r="A36" s="10" t="s">
        <v>69</v>
      </c>
      <c r="B36" s="11"/>
      <c r="C36" s="26"/>
      <c r="D36" s="12"/>
      <c r="E36" s="12"/>
      <c r="F36" s="12"/>
      <c r="G36" s="12"/>
      <c r="H36" s="13"/>
      <c r="I36" s="1" t="s">
        <v>130</v>
      </c>
      <c r="K36" s="38" t="s">
        <v>213</v>
      </c>
      <c r="L36" s="1" t="s">
        <v>72</v>
      </c>
      <c r="M36" s="2" t="s">
        <v>48</v>
      </c>
      <c r="R36" s="37"/>
    </row>
    <row r="37" spans="1:18" x14ac:dyDescent="0.3">
      <c r="A37" s="14"/>
      <c r="B37" s="9"/>
      <c r="C37" s="34" t="str">
        <f>N4</f>
        <v>Escoja de la lista</v>
      </c>
      <c r="D37" s="9"/>
      <c r="E37" s="9"/>
      <c r="F37" s="9" t="s">
        <v>81</v>
      </c>
      <c r="G37" s="9"/>
      <c r="H37" s="27"/>
      <c r="I37" s="1" t="s">
        <v>131</v>
      </c>
      <c r="M37" s="3" t="s">
        <v>49</v>
      </c>
      <c r="R37" s="37"/>
    </row>
    <row r="38" spans="1:18" x14ac:dyDescent="0.3">
      <c r="A38" s="16"/>
      <c r="B38" s="17"/>
      <c r="C38" s="17"/>
      <c r="D38" s="17"/>
      <c r="E38" s="17"/>
      <c r="F38" s="17"/>
      <c r="G38" s="17"/>
      <c r="H38" s="18"/>
      <c r="I38" s="1" t="s">
        <v>132</v>
      </c>
      <c r="M38" s="2" t="s">
        <v>50</v>
      </c>
    </row>
    <row r="39" spans="1:18" x14ac:dyDescent="0.3">
      <c r="A39" s="12"/>
      <c r="B39" s="9"/>
      <c r="C39" s="9"/>
      <c r="D39" s="9"/>
      <c r="E39" s="9"/>
      <c r="F39" s="9"/>
      <c r="G39" s="9"/>
      <c r="H39" s="32"/>
      <c r="I39" s="1" t="s">
        <v>133</v>
      </c>
      <c r="M39" s="2" t="s">
        <v>51</v>
      </c>
    </row>
    <row r="40" spans="1:18" x14ac:dyDescent="0.3">
      <c r="A40" s="44" t="str">
        <f>"Por este medio, "&amp;N2&amp;" y "&amp;N3&amp;" solicitamos al Administrador del Mercado Mayorista aplicar los términos informados en este documento en el cálculo y liquidación del Peaje."</f>
        <v>Por este medio, Escoja de la lista y Escoja de la lista o ingrese el nombre del participante solicitamos al Administrador del Mercado Mayorista aplicar los términos informados en este documento en el cálculo y liquidación del Peaje.</v>
      </c>
      <c r="B40" s="44"/>
      <c r="C40" s="44"/>
      <c r="D40" s="44"/>
      <c r="E40" s="44"/>
      <c r="F40" s="44"/>
      <c r="G40" s="44"/>
      <c r="H40" s="44"/>
      <c r="I40" s="1" t="s">
        <v>134</v>
      </c>
      <c r="M40" s="2" t="s">
        <v>52</v>
      </c>
    </row>
    <row r="41" spans="1:18" x14ac:dyDescent="0.3">
      <c r="A41" s="44"/>
      <c r="B41" s="44"/>
      <c r="C41" s="44"/>
      <c r="D41" s="44"/>
      <c r="E41" s="44"/>
      <c r="F41" s="44"/>
      <c r="G41" s="44"/>
      <c r="H41" s="44"/>
      <c r="I41" s="1" t="s">
        <v>135</v>
      </c>
      <c r="M41" s="2" t="s">
        <v>53</v>
      </c>
    </row>
    <row r="42" spans="1:18" x14ac:dyDescent="0.3">
      <c r="A42" s="44"/>
      <c r="B42" s="44"/>
      <c r="C42" s="44"/>
      <c r="D42" s="44"/>
      <c r="E42" s="44"/>
      <c r="F42" s="44"/>
      <c r="G42" s="44"/>
      <c r="H42" s="44"/>
      <c r="I42" s="1" t="s">
        <v>136</v>
      </c>
      <c r="M42" s="2" t="s">
        <v>54</v>
      </c>
    </row>
    <row r="43" spans="1:18" x14ac:dyDescent="0.3">
      <c r="A43" s="44"/>
      <c r="B43" s="44"/>
      <c r="C43" s="44"/>
      <c r="D43" s="44"/>
      <c r="E43" s="44"/>
      <c r="F43" s="44"/>
      <c r="G43" s="44"/>
      <c r="H43" s="44"/>
      <c r="I43" s="1" t="s">
        <v>137</v>
      </c>
      <c r="M43" s="2" t="s">
        <v>55</v>
      </c>
    </row>
    <row r="44" spans="1:18" x14ac:dyDescent="0.3">
      <c r="A44" s="44"/>
      <c r="B44" s="44"/>
      <c r="C44" s="44"/>
      <c r="D44" s="44"/>
      <c r="E44" s="44"/>
      <c r="F44" s="44"/>
      <c r="G44" s="44"/>
      <c r="H44" s="44"/>
      <c r="I44" s="1" t="s">
        <v>138</v>
      </c>
      <c r="M44" s="2" t="s">
        <v>56</v>
      </c>
    </row>
    <row r="45" spans="1:18" x14ac:dyDescent="0.3">
      <c r="A45" s="44"/>
      <c r="B45" s="44"/>
      <c r="C45" s="44"/>
      <c r="D45" s="44"/>
      <c r="E45" s="44"/>
      <c r="F45" s="44"/>
      <c r="G45" s="44"/>
      <c r="H45" s="44"/>
      <c r="I45" s="1" t="s">
        <v>139</v>
      </c>
      <c r="M45" s="2" t="s">
        <v>57</v>
      </c>
    </row>
    <row r="46" spans="1:18" x14ac:dyDescent="0.3">
      <c r="I46" s="1" t="s">
        <v>140</v>
      </c>
      <c r="M46" s="2" t="s">
        <v>58</v>
      </c>
    </row>
    <row r="47" spans="1:18" x14ac:dyDescent="0.3">
      <c r="I47" s="1" t="s">
        <v>141</v>
      </c>
      <c r="M47" s="2" t="s">
        <v>59</v>
      </c>
    </row>
    <row r="48" spans="1:18" x14ac:dyDescent="0.3">
      <c r="I48" s="1" t="s">
        <v>142</v>
      </c>
      <c r="M48" s="2" t="s">
        <v>60</v>
      </c>
    </row>
    <row r="49" spans="1:9" x14ac:dyDescent="0.3">
      <c r="I49" s="1" t="s">
        <v>143</v>
      </c>
    </row>
    <row r="50" spans="1:9" ht="14" thickBot="1" x14ac:dyDescent="0.35">
      <c r="I50" s="1" t="s">
        <v>144</v>
      </c>
    </row>
    <row r="51" spans="1:9" ht="14" thickTop="1" x14ac:dyDescent="0.3">
      <c r="B51" s="46"/>
      <c r="C51" s="46"/>
      <c r="D51" s="46"/>
      <c r="F51" s="46"/>
      <c r="G51" s="46"/>
      <c r="H51" s="46"/>
      <c r="I51" s="1" t="s">
        <v>145</v>
      </c>
    </row>
    <row r="52" spans="1:9" x14ac:dyDescent="0.3">
      <c r="A52" s="4"/>
      <c r="I52" s="1" t="s">
        <v>146</v>
      </c>
    </row>
    <row r="53" spans="1:9" x14ac:dyDescent="0.3">
      <c r="B53" s="47" t="str">
        <f>N2</f>
        <v>Escoja de la lista</v>
      </c>
      <c r="C53" s="47"/>
      <c r="D53" s="47"/>
      <c r="F53" s="48" t="str">
        <f>N3</f>
        <v>Escoja de la lista o ingrese el nombre del participante</v>
      </c>
      <c r="G53" s="48"/>
      <c r="H53" s="48"/>
      <c r="I53" s="1" t="s">
        <v>147</v>
      </c>
    </row>
    <row r="54" spans="1:9" x14ac:dyDescent="0.3">
      <c r="A54" s="4"/>
      <c r="B54" s="47"/>
      <c r="C54" s="47"/>
      <c r="D54" s="47"/>
      <c r="F54" s="48"/>
      <c r="G54" s="48"/>
      <c r="H54" s="48"/>
      <c r="I54" s="1" t="s">
        <v>148</v>
      </c>
    </row>
    <row r="55" spans="1:9" x14ac:dyDescent="0.3">
      <c r="B55" s="47"/>
      <c r="C55" s="47"/>
      <c r="D55" s="47"/>
      <c r="F55" s="48"/>
      <c r="G55" s="48"/>
      <c r="H55" s="48"/>
      <c r="I55" s="1" t="s">
        <v>149</v>
      </c>
    </row>
    <row r="56" spans="1:9" x14ac:dyDescent="0.3">
      <c r="A56" s="4"/>
      <c r="B56" s="47"/>
      <c r="C56" s="47"/>
      <c r="D56" s="47"/>
      <c r="F56" s="48"/>
      <c r="G56" s="48"/>
      <c r="H56" s="48"/>
      <c r="I56" s="1" t="s">
        <v>150</v>
      </c>
    </row>
    <row r="57" spans="1:9" x14ac:dyDescent="0.3">
      <c r="B57" s="47"/>
      <c r="C57" s="47"/>
      <c r="D57" s="47"/>
      <c r="F57" s="48"/>
      <c r="G57" s="48"/>
      <c r="H57" s="48"/>
      <c r="I57" s="1" t="s">
        <v>151</v>
      </c>
    </row>
    <row r="58" spans="1:9" x14ac:dyDescent="0.3">
      <c r="A58" s="35" t="s">
        <v>70</v>
      </c>
      <c r="B58" s="45">
        <f ca="1">TODAY()</f>
        <v>44565</v>
      </c>
      <c r="C58" s="45"/>
      <c r="D58" s="45"/>
      <c r="E58" s="45"/>
      <c r="F58" s="45"/>
      <c r="G58" s="45"/>
      <c r="H58"/>
      <c r="I58" s="1" t="s">
        <v>152</v>
      </c>
    </row>
    <row r="59" spans="1:9" hidden="1" x14ac:dyDescent="0.3">
      <c r="I59" s="1" t="s">
        <v>153</v>
      </c>
    </row>
    <row r="60" spans="1:9" hidden="1" x14ac:dyDescent="0.3">
      <c r="I60" s="1" t="s">
        <v>154</v>
      </c>
    </row>
    <row r="61" spans="1:9" hidden="1" x14ac:dyDescent="0.3">
      <c r="A61" s="36" t="s">
        <v>87</v>
      </c>
      <c r="I61" s="1" t="s">
        <v>155</v>
      </c>
    </row>
    <row r="62" spans="1:9" hidden="1" x14ac:dyDescent="0.3">
      <c r="I62" s="1" t="s">
        <v>156</v>
      </c>
    </row>
    <row r="63" spans="1:9" hidden="1" x14ac:dyDescent="0.3">
      <c r="I63" s="1" t="s">
        <v>157</v>
      </c>
    </row>
    <row r="64" spans="1:9" hidden="1" x14ac:dyDescent="0.3">
      <c r="I64" s="1" t="s">
        <v>158</v>
      </c>
    </row>
    <row r="65" spans="9:9" hidden="1" x14ac:dyDescent="0.3">
      <c r="I65" s="1" t="s">
        <v>159</v>
      </c>
    </row>
    <row r="66" spans="9:9" hidden="1" x14ac:dyDescent="0.3">
      <c r="I66" s="1" t="s">
        <v>160</v>
      </c>
    </row>
    <row r="67" spans="9:9" hidden="1" x14ac:dyDescent="0.3">
      <c r="I67" s="1" t="s">
        <v>161</v>
      </c>
    </row>
    <row r="68" spans="9:9" hidden="1" x14ac:dyDescent="0.3">
      <c r="I68" s="1" t="s">
        <v>162</v>
      </c>
    </row>
    <row r="69" spans="9:9" hidden="1" x14ac:dyDescent="0.3">
      <c r="I69" s="1" t="s">
        <v>163</v>
      </c>
    </row>
    <row r="70" spans="9:9" hidden="1" x14ac:dyDescent="0.3">
      <c r="I70" s="1" t="s">
        <v>164</v>
      </c>
    </row>
    <row r="71" spans="9:9" hidden="1" x14ac:dyDescent="0.3">
      <c r="I71" s="1" t="s">
        <v>165</v>
      </c>
    </row>
    <row r="72" spans="9:9" hidden="1" x14ac:dyDescent="0.3">
      <c r="I72" s="1" t="s">
        <v>166</v>
      </c>
    </row>
    <row r="73" spans="9:9" hidden="1" x14ac:dyDescent="0.3">
      <c r="I73" s="1" t="s">
        <v>167</v>
      </c>
    </row>
    <row r="74" spans="9:9" hidden="1" x14ac:dyDescent="0.3">
      <c r="I74" s="1" t="s">
        <v>168</v>
      </c>
    </row>
    <row r="75" spans="9:9" hidden="1" x14ac:dyDescent="0.3">
      <c r="I75" s="1" t="s">
        <v>169</v>
      </c>
    </row>
    <row r="76" spans="9:9" hidden="1" x14ac:dyDescent="0.3">
      <c r="I76" s="1" t="s">
        <v>170</v>
      </c>
    </row>
    <row r="77" spans="9:9" hidden="1" x14ac:dyDescent="0.3">
      <c r="I77" s="1" t="s">
        <v>171</v>
      </c>
    </row>
    <row r="78" spans="9:9" hidden="1" x14ac:dyDescent="0.3">
      <c r="I78" s="1" t="s">
        <v>172</v>
      </c>
    </row>
    <row r="79" spans="9:9" hidden="1" x14ac:dyDescent="0.3">
      <c r="I79" s="1" t="s">
        <v>173</v>
      </c>
    </row>
    <row r="80" spans="9:9" hidden="1" x14ac:dyDescent="0.3">
      <c r="I80" s="1" t="s">
        <v>89</v>
      </c>
    </row>
    <row r="81" spans="9:9" hidden="1" x14ac:dyDescent="0.3">
      <c r="I81" s="1" t="s">
        <v>90</v>
      </c>
    </row>
    <row r="82" spans="9:9" hidden="1" x14ac:dyDescent="0.3">
      <c r="I82" s="1" t="s">
        <v>174</v>
      </c>
    </row>
    <row r="83" spans="9:9" hidden="1" x14ac:dyDescent="0.3">
      <c r="I83" s="1" t="s">
        <v>175</v>
      </c>
    </row>
    <row r="84" spans="9:9" hidden="1" x14ac:dyDescent="0.3">
      <c r="I84" s="1" t="s">
        <v>176</v>
      </c>
    </row>
    <row r="85" spans="9:9" hidden="1" x14ac:dyDescent="0.3">
      <c r="I85" s="1" t="s">
        <v>177</v>
      </c>
    </row>
    <row r="86" spans="9:9" hidden="1" x14ac:dyDescent="0.3">
      <c r="I86" s="1" t="s">
        <v>178</v>
      </c>
    </row>
    <row r="87" spans="9:9" hidden="1" x14ac:dyDescent="0.3">
      <c r="I87" s="1" t="s">
        <v>179</v>
      </c>
    </row>
    <row r="88" spans="9:9" hidden="1" x14ac:dyDescent="0.3">
      <c r="I88" s="1" t="s">
        <v>180</v>
      </c>
    </row>
    <row r="89" spans="9:9" hidden="1" x14ac:dyDescent="0.3">
      <c r="I89" s="1" t="s">
        <v>181</v>
      </c>
    </row>
    <row r="90" spans="9:9" hidden="1" x14ac:dyDescent="0.3">
      <c r="I90" s="1" t="s">
        <v>182</v>
      </c>
    </row>
    <row r="91" spans="9:9" x14ac:dyDescent="0.3">
      <c r="I91" s="1" t="s">
        <v>71</v>
      </c>
    </row>
    <row r="92" spans="9:9" x14ac:dyDescent="0.3">
      <c r="I92" s="1" t="s">
        <v>183</v>
      </c>
    </row>
    <row r="93" spans="9:9" x14ac:dyDescent="0.3">
      <c r="I93" s="1" t="s">
        <v>184</v>
      </c>
    </row>
    <row r="94" spans="9:9" x14ac:dyDescent="0.3">
      <c r="I94" s="1" t="s">
        <v>185</v>
      </c>
    </row>
    <row r="95" spans="9:9" x14ac:dyDescent="0.3">
      <c r="I95" s="1" t="s">
        <v>186</v>
      </c>
    </row>
    <row r="96" spans="9:9" x14ac:dyDescent="0.3">
      <c r="I96" s="1" t="s">
        <v>187</v>
      </c>
    </row>
    <row r="97" spans="9:9" x14ac:dyDescent="0.3">
      <c r="I97" s="1" t="s">
        <v>188</v>
      </c>
    </row>
    <row r="98" spans="9:9" x14ac:dyDescent="0.3">
      <c r="I98" s="1" t="s">
        <v>91</v>
      </c>
    </row>
    <row r="99" spans="9:9" x14ac:dyDescent="0.3">
      <c r="I99" s="1" t="s">
        <v>189</v>
      </c>
    </row>
    <row r="100" spans="9:9" x14ac:dyDescent="0.3">
      <c r="I100" s="1" t="s">
        <v>190</v>
      </c>
    </row>
    <row r="101" spans="9:9" x14ac:dyDescent="0.3">
      <c r="I101" s="1" t="s">
        <v>191</v>
      </c>
    </row>
    <row r="102" spans="9:9" x14ac:dyDescent="0.3">
      <c r="I102" s="1" t="s">
        <v>92</v>
      </c>
    </row>
    <row r="103" spans="9:9" x14ac:dyDescent="0.3">
      <c r="I103" s="1" t="s">
        <v>192</v>
      </c>
    </row>
    <row r="104" spans="9:9" x14ac:dyDescent="0.3">
      <c r="I104" s="1" t="s">
        <v>193</v>
      </c>
    </row>
    <row r="105" spans="9:9" x14ac:dyDescent="0.3">
      <c r="I105" s="1" t="s">
        <v>194</v>
      </c>
    </row>
    <row r="106" spans="9:9" x14ac:dyDescent="0.3">
      <c r="I106" s="1" t="s">
        <v>195</v>
      </c>
    </row>
    <row r="107" spans="9:9" x14ac:dyDescent="0.3">
      <c r="I107" s="1" t="s">
        <v>196</v>
      </c>
    </row>
    <row r="108" spans="9:9" x14ac:dyDescent="0.3">
      <c r="I108" s="1" t="s">
        <v>197</v>
      </c>
    </row>
    <row r="109" spans="9:9" x14ac:dyDescent="0.3">
      <c r="I109" s="1" t="s">
        <v>198</v>
      </c>
    </row>
    <row r="110" spans="9:9" x14ac:dyDescent="0.3">
      <c r="I110" s="1" t="s">
        <v>199</v>
      </c>
    </row>
    <row r="111" spans="9:9" x14ac:dyDescent="0.3">
      <c r="I111" s="1" t="s">
        <v>200</v>
      </c>
    </row>
    <row r="112" spans="9:9" x14ac:dyDescent="0.3">
      <c r="I112" s="1" t="s">
        <v>201</v>
      </c>
    </row>
    <row r="113" spans="9:9" x14ac:dyDescent="0.3">
      <c r="I113" s="1" t="s">
        <v>202</v>
      </c>
    </row>
    <row r="114" spans="9:9" x14ac:dyDescent="0.3">
      <c r="I114" s="1" t="s">
        <v>203</v>
      </c>
    </row>
    <row r="115" spans="9:9" x14ac:dyDescent="0.3">
      <c r="I115" s="1" t="s">
        <v>204</v>
      </c>
    </row>
    <row r="116" spans="9:9" x14ac:dyDescent="0.3">
      <c r="I116" s="1" t="s">
        <v>205</v>
      </c>
    </row>
    <row r="117" spans="9:9" x14ac:dyDescent="0.3">
      <c r="I117" s="1" t="s">
        <v>206</v>
      </c>
    </row>
    <row r="118" spans="9:9" x14ac:dyDescent="0.3">
      <c r="I118" s="1" t="s">
        <v>207</v>
      </c>
    </row>
    <row r="119" spans="9:9" x14ac:dyDescent="0.3">
      <c r="I119" s="1" t="s">
        <v>208</v>
      </c>
    </row>
    <row r="120" spans="9:9" x14ac:dyDescent="0.3">
      <c r="I120" s="1" t="s">
        <v>209</v>
      </c>
    </row>
  </sheetData>
  <mergeCells count="9">
    <mergeCell ref="A4:H4"/>
    <mergeCell ref="A5:H5"/>
    <mergeCell ref="A6:H6"/>
    <mergeCell ref="A40:H45"/>
    <mergeCell ref="B58:G58"/>
    <mergeCell ref="B51:D51"/>
    <mergeCell ref="B53:D57"/>
    <mergeCell ref="F51:H51"/>
    <mergeCell ref="F53:H57"/>
  </mergeCells>
  <phoneticPr fontId="8" type="noConversion"/>
  <dataValidations count="1">
    <dataValidation type="list" allowBlank="1" showInputMessage="1" showErrorMessage="1" sqref="C34" xr:uid="{00000000-0002-0000-0000-000000000000}">
      <formula1>$G$27</formula1>
    </dataValidation>
  </dataValidations>
  <printOptions horizontalCentered="1" verticalCentered="1"/>
  <pageMargins left="0.78740157480314965" right="0.19685039370078741" top="0.59055118110236227" bottom="0.59055118110236227" header="0" footer="0"/>
  <pageSetup scale="9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68" r:id="rId4" name="ComboBox5">
          <controlPr locked="0" defaultSize="0" autoLine="0" autoPict="0" linkedCell="N22" listFillRange="K33:K34" r:id="rId5">
            <anchor moveWithCells="1">
              <from>
                <xdr:col>5</xdr:col>
                <xdr:colOff>514350</xdr:colOff>
                <xdr:row>31</xdr:row>
                <xdr:rowOff>31750</xdr:rowOff>
              </from>
              <to>
                <xdr:col>7</xdr:col>
                <xdr:colOff>590550</xdr:colOff>
                <xdr:row>32</xdr:row>
                <xdr:rowOff>101600</xdr:rowOff>
              </to>
            </anchor>
          </controlPr>
        </control>
      </mc:Choice>
      <mc:Fallback>
        <control shapeId="1068" r:id="rId4" name="ComboBox5"/>
      </mc:Fallback>
    </mc:AlternateContent>
    <mc:AlternateContent xmlns:mc="http://schemas.openxmlformats.org/markup-compatibility/2006">
      <mc:Choice Requires="x14">
        <control shapeId="1067" r:id="rId6" name="ComboBox4">
          <controlPr locked="0" defaultSize="0" autoLine="0" autoPict="0" linkedCell="N21" listFillRange="K33:K34" r:id="rId7">
            <anchor moveWithCells="1">
              <from>
                <xdr:col>2</xdr:col>
                <xdr:colOff>723900</xdr:colOff>
                <xdr:row>31</xdr:row>
                <xdr:rowOff>38100</xdr:rowOff>
              </from>
              <to>
                <xdr:col>5</xdr:col>
                <xdr:colOff>38100</xdr:colOff>
                <xdr:row>32</xdr:row>
                <xdr:rowOff>107950</xdr:rowOff>
              </to>
            </anchor>
          </controlPr>
        </control>
      </mc:Choice>
      <mc:Fallback>
        <control shapeId="1067" r:id="rId6" name="ComboBox4"/>
      </mc:Fallback>
    </mc:AlternateContent>
    <mc:AlternateContent xmlns:mc="http://schemas.openxmlformats.org/markup-compatibility/2006">
      <mc:Choice Requires="x14">
        <control shapeId="1066" r:id="rId8" name="ComboBox3">
          <controlPr locked="0" defaultSize="0" autoLine="0" autoPict="0" linkedCell="N20" listFillRange="K33:K34" r:id="rId9">
            <anchor moveWithCells="1">
              <from>
                <xdr:col>0</xdr:col>
                <xdr:colOff>165100</xdr:colOff>
                <xdr:row>31</xdr:row>
                <xdr:rowOff>25400</xdr:rowOff>
              </from>
              <to>
                <xdr:col>2</xdr:col>
                <xdr:colOff>241300</xdr:colOff>
                <xdr:row>32</xdr:row>
                <xdr:rowOff>95250</xdr:rowOff>
              </to>
            </anchor>
          </controlPr>
        </control>
      </mc:Choice>
      <mc:Fallback>
        <control shapeId="1066" r:id="rId8" name="ComboBox3"/>
      </mc:Fallback>
    </mc:AlternateContent>
    <mc:AlternateContent xmlns:mc="http://schemas.openxmlformats.org/markup-compatibility/2006">
      <mc:Choice Requires="x14">
        <control shapeId="1065" r:id="rId10" name="ComboBox2">
          <controlPr locked="0" defaultSize="0" autoLine="0" autoPict="0" linkedCell="N26" listFillRange="K36" r:id="rId11">
            <anchor moveWithCells="1">
              <from>
                <xdr:col>5</xdr:col>
                <xdr:colOff>527050</xdr:colOff>
                <xdr:row>29</xdr:row>
                <xdr:rowOff>57150</xdr:rowOff>
              </from>
              <to>
                <xdr:col>7</xdr:col>
                <xdr:colOff>603250</xdr:colOff>
                <xdr:row>30</xdr:row>
                <xdr:rowOff>139700</xdr:rowOff>
              </to>
            </anchor>
          </controlPr>
        </control>
      </mc:Choice>
      <mc:Fallback>
        <control shapeId="1065" r:id="rId10" name="ComboBox2"/>
      </mc:Fallback>
    </mc:AlternateContent>
    <mc:AlternateContent xmlns:mc="http://schemas.openxmlformats.org/markup-compatibility/2006">
      <mc:Choice Requires="x14">
        <control shapeId="1064" r:id="rId12" name="Lista11">
          <controlPr locked="0" defaultSize="0" autoLine="0" autoPict="0" linkedCell="N25" listFillRange="K36" r:id="rId13">
            <anchor moveWithCells="1">
              <from>
                <xdr:col>2</xdr:col>
                <xdr:colOff>736600</xdr:colOff>
                <xdr:row>29</xdr:row>
                <xdr:rowOff>57150</xdr:rowOff>
              </from>
              <to>
                <xdr:col>5</xdr:col>
                <xdr:colOff>38100</xdr:colOff>
                <xdr:row>30</xdr:row>
                <xdr:rowOff>139700</xdr:rowOff>
              </to>
            </anchor>
          </controlPr>
        </control>
      </mc:Choice>
      <mc:Fallback>
        <control shapeId="1064" r:id="rId12" name="Lista11"/>
      </mc:Fallback>
    </mc:AlternateContent>
    <mc:AlternateContent xmlns:mc="http://schemas.openxmlformats.org/markup-compatibility/2006">
      <mc:Choice Requires="x14">
        <control shapeId="1027" r:id="rId14" name="Lista2">
          <controlPr locked="0" defaultSize="0" autoLine="0" autoPict="0" linkedCell="N3" listFillRange="I8:I120" r:id="rId15">
            <anchor moveWithCells="1">
              <from>
                <xdr:col>1</xdr:col>
                <xdr:colOff>0</xdr:colOff>
                <xdr:row>15</xdr:row>
                <xdr:rowOff>57150</xdr:rowOff>
              </from>
              <to>
                <xdr:col>7</xdr:col>
                <xdr:colOff>622300</xdr:colOff>
                <xdr:row>16</xdr:row>
                <xdr:rowOff>107950</xdr:rowOff>
              </to>
            </anchor>
          </controlPr>
        </control>
      </mc:Choice>
      <mc:Fallback>
        <control shapeId="1027" r:id="rId14" name="Lista2"/>
      </mc:Fallback>
    </mc:AlternateContent>
    <mc:AlternateContent xmlns:mc="http://schemas.openxmlformats.org/markup-compatibility/2006">
      <mc:Choice Requires="x14">
        <control shapeId="1028" r:id="rId16" name="Lista4">
          <controlPr locked="0" defaultSize="0" autoLine="0" autoPict="0" linkedCell="N5" listFillRange="K1:K31" r:id="rId17">
            <anchor moveWithCells="1">
              <from>
                <xdr:col>1</xdr:col>
                <xdr:colOff>590550</xdr:colOff>
                <xdr:row>23</xdr:row>
                <xdr:rowOff>0</xdr:rowOff>
              </from>
              <to>
                <xdr:col>2</xdr:col>
                <xdr:colOff>571500</xdr:colOff>
                <xdr:row>24</xdr:row>
                <xdr:rowOff>69850</xdr:rowOff>
              </to>
            </anchor>
          </controlPr>
        </control>
      </mc:Choice>
      <mc:Fallback>
        <control shapeId="1028" r:id="rId16" name="Lista4"/>
      </mc:Fallback>
    </mc:AlternateContent>
    <mc:AlternateContent xmlns:mc="http://schemas.openxmlformats.org/markup-compatibility/2006">
      <mc:Choice Requires="x14">
        <control shapeId="1029" r:id="rId18" name="Lista5">
          <controlPr locked="0" defaultSize="0" autoLine="0" autoPict="0" linkedCell="N6" listFillRange="L1:L12" r:id="rId19">
            <anchor moveWithCells="1">
              <from>
                <xdr:col>2</xdr:col>
                <xdr:colOff>590550</xdr:colOff>
                <xdr:row>23</xdr:row>
                <xdr:rowOff>0</xdr:rowOff>
              </from>
              <to>
                <xdr:col>4</xdr:col>
                <xdr:colOff>571500</xdr:colOff>
                <xdr:row>24</xdr:row>
                <xdr:rowOff>57150</xdr:rowOff>
              </to>
            </anchor>
          </controlPr>
        </control>
      </mc:Choice>
      <mc:Fallback>
        <control shapeId="1029" r:id="rId18" name="Lista5"/>
      </mc:Fallback>
    </mc:AlternateContent>
    <mc:AlternateContent xmlns:mc="http://schemas.openxmlformats.org/markup-compatibility/2006">
      <mc:Choice Requires="x14">
        <control shapeId="1030" r:id="rId20" name="Lista6">
          <controlPr locked="0" defaultSize="0" autoLine="0" autoPict="0" linkedCell="N7" listFillRange="L13:L31" r:id="rId21">
            <anchor moveWithCells="1">
              <from>
                <xdr:col>4</xdr:col>
                <xdr:colOff>590550</xdr:colOff>
                <xdr:row>23</xdr:row>
                <xdr:rowOff>0</xdr:rowOff>
              </from>
              <to>
                <xdr:col>5</xdr:col>
                <xdr:colOff>571500</xdr:colOff>
                <xdr:row>24</xdr:row>
                <xdr:rowOff>57150</xdr:rowOff>
              </to>
            </anchor>
          </controlPr>
        </control>
      </mc:Choice>
      <mc:Fallback>
        <control shapeId="1030" r:id="rId20" name="Lista6"/>
      </mc:Fallback>
    </mc:AlternateContent>
    <mc:AlternateContent xmlns:mc="http://schemas.openxmlformats.org/markup-compatibility/2006">
      <mc:Choice Requires="x14">
        <control shapeId="1039" r:id="rId22" name="Campo1">
          <controlPr locked="0" defaultSize="0" autoLine="0" linkedCell="N1" r:id="rId23">
            <anchor moveWithCells="1">
              <from>
                <xdr:col>6</xdr:col>
                <xdr:colOff>298450</xdr:colOff>
                <xdr:row>7</xdr:row>
                <xdr:rowOff>133350</xdr:rowOff>
              </from>
              <to>
                <xdr:col>7</xdr:col>
                <xdr:colOff>717550</xdr:colOff>
                <xdr:row>8</xdr:row>
                <xdr:rowOff>146050</xdr:rowOff>
              </to>
            </anchor>
          </controlPr>
        </control>
      </mc:Choice>
      <mc:Fallback>
        <control shapeId="1039" r:id="rId22" name="Campo1"/>
      </mc:Fallback>
    </mc:AlternateContent>
    <mc:AlternateContent xmlns:mc="http://schemas.openxmlformats.org/markup-compatibility/2006">
      <mc:Choice Requires="x14">
        <control shapeId="1043" r:id="rId24" name="Lista7">
          <controlPr locked="0" defaultSize="0" autoLine="0" linkedCell="N8" listFillRange="K1:K31" r:id="rId25">
            <anchor moveWithCells="1">
              <from>
                <xdr:col>1</xdr:col>
                <xdr:colOff>590550</xdr:colOff>
                <xdr:row>25</xdr:row>
                <xdr:rowOff>0</xdr:rowOff>
              </from>
              <to>
                <xdr:col>2</xdr:col>
                <xdr:colOff>533400</xdr:colOff>
                <xdr:row>26</xdr:row>
                <xdr:rowOff>57150</xdr:rowOff>
              </to>
            </anchor>
          </controlPr>
        </control>
      </mc:Choice>
      <mc:Fallback>
        <control shapeId="1043" r:id="rId24" name="Lista7"/>
      </mc:Fallback>
    </mc:AlternateContent>
    <mc:AlternateContent xmlns:mc="http://schemas.openxmlformats.org/markup-compatibility/2006">
      <mc:Choice Requires="x14">
        <control shapeId="1044" r:id="rId26" name="Lista8">
          <controlPr locked="0" defaultSize="0" autoLine="0" linkedCell="N9" listFillRange="L1:L12" r:id="rId27">
            <anchor moveWithCells="1">
              <from>
                <xdr:col>2</xdr:col>
                <xdr:colOff>590550</xdr:colOff>
                <xdr:row>25</xdr:row>
                <xdr:rowOff>0</xdr:rowOff>
              </from>
              <to>
                <xdr:col>4</xdr:col>
                <xdr:colOff>501650</xdr:colOff>
                <xdr:row>26</xdr:row>
                <xdr:rowOff>50800</xdr:rowOff>
              </to>
            </anchor>
          </controlPr>
        </control>
      </mc:Choice>
      <mc:Fallback>
        <control shapeId="1044" r:id="rId26" name="Lista8"/>
      </mc:Fallback>
    </mc:AlternateContent>
    <mc:AlternateContent xmlns:mc="http://schemas.openxmlformats.org/markup-compatibility/2006">
      <mc:Choice Requires="x14">
        <control shapeId="1045" r:id="rId28" name="Lista9">
          <controlPr locked="0" defaultSize="0" autoLine="0" linkedCell="N10" listFillRange="L13:L31" r:id="rId29">
            <anchor moveWithCells="1">
              <from>
                <xdr:col>4</xdr:col>
                <xdr:colOff>590550</xdr:colOff>
                <xdr:row>24</xdr:row>
                <xdr:rowOff>152400</xdr:rowOff>
              </from>
              <to>
                <xdr:col>5</xdr:col>
                <xdr:colOff>533400</xdr:colOff>
                <xdr:row>26</xdr:row>
                <xdr:rowOff>31750</xdr:rowOff>
              </to>
            </anchor>
          </controlPr>
        </control>
      </mc:Choice>
      <mc:Fallback>
        <control shapeId="1045" r:id="rId28" name="Lista9"/>
      </mc:Fallback>
    </mc:AlternateContent>
    <mc:AlternateContent xmlns:mc="http://schemas.openxmlformats.org/markup-compatibility/2006">
      <mc:Choice Requires="x14">
        <control shapeId="1048" r:id="rId30" name="Lista10">
          <controlPr locked="0" defaultSize="0" autoLine="0" autoPict="0" linkedCell="N24" listFillRange="K36" r:id="rId31">
            <anchor moveWithCells="1">
              <from>
                <xdr:col>0</xdr:col>
                <xdr:colOff>171450</xdr:colOff>
                <xdr:row>29</xdr:row>
                <xdr:rowOff>57150</xdr:rowOff>
              </from>
              <to>
                <xdr:col>2</xdr:col>
                <xdr:colOff>247650</xdr:colOff>
                <xdr:row>30</xdr:row>
                <xdr:rowOff>139700</xdr:rowOff>
              </to>
            </anchor>
          </controlPr>
        </control>
      </mc:Choice>
      <mc:Fallback>
        <control shapeId="1048" r:id="rId30" name="Lista10"/>
      </mc:Fallback>
    </mc:AlternateContent>
    <mc:AlternateContent xmlns:mc="http://schemas.openxmlformats.org/markup-compatibility/2006">
      <mc:Choice Requires="x14">
        <control shapeId="1049" r:id="rId32" name="Campo2">
          <controlPr locked="0" defaultSize="0" autoLine="0" linkedCell="N12" r:id="rId33">
            <anchor moveWithCells="1">
              <from>
                <xdr:col>5</xdr:col>
                <xdr:colOff>0</xdr:colOff>
                <xdr:row>36</xdr:row>
                <xdr:rowOff>0</xdr:rowOff>
              </from>
              <to>
                <xdr:col>6</xdr:col>
                <xdr:colOff>520700</xdr:colOff>
                <xdr:row>37</xdr:row>
                <xdr:rowOff>95250</xdr:rowOff>
              </to>
            </anchor>
          </controlPr>
        </control>
      </mc:Choice>
      <mc:Fallback>
        <control shapeId="1049" r:id="rId32" name="Campo2"/>
      </mc:Fallback>
    </mc:AlternateContent>
    <mc:AlternateContent xmlns:mc="http://schemas.openxmlformats.org/markup-compatibility/2006">
      <mc:Choice Requires="x14">
        <control shapeId="1060" r:id="rId34" name="Lista1">
          <controlPr locked="0" defaultSize="0" autoLine="0" autoPict="0" linkedCell="N2" listFillRange="I1:I7" r:id="rId35">
            <anchor moveWithCells="1">
              <from>
                <xdr:col>1</xdr:col>
                <xdr:colOff>0</xdr:colOff>
                <xdr:row>12</xdr:row>
                <xdr:rowOff>50800</xdr:rowOff>
              </from>
              <to>
                <xdr:col>7</xdr:col>
                <xdr:colOff>622300</xdr:colOff>
                <xdr:row>13</xdr:row>
                <xdr:rowOff>95250</xdr:rowOff>
              </to>
            </anchor>
          </controlPr>
        </control>
      </mc:Choice>
      <mc:Fallback>
        <control shapeId="1060" r:id="rId34" name="Lista1"/>
      </mc:Fallback>
    </mc:AlternateContent>
    <mc:AlternateContent xmlns:mc="http://schemas.openxmlformats.org/markup-compatibility/2006">
      <mc:Choice Requires="x14">
        <control shapeId="1061" r:id="rId36" name="Lista3">
          <controlPr locked="0" defaultSize="0" autoLine="0" linkedCell="N4" listFillRange="J8:J9" r:id="rId37">
            <anchor moveWithCells="1">
              <from>
                <xdr:col>1</xdr:col>
                <xdr:colOff>12700</xdr:colOff>
                <xdr:row>19</xdr:row>
                <xdr:rowOff>50800</xdr:rowOff>
              </from>
              <to>
                <xdr:col>5</xdr:col>
                <xdr:colOff>647700</xdr:colOff>
                <xdr:row>20</xdr:row>
                <xdr:rowOff>88900</xdr:rowOff>
              </to>
            </anchor>
          </controlPr>
        </control>
      </mc:Choice>
      <mc:Fallback>
        <control shapeId="1061" r:id="rId36" name="Lista3"/>
      </mc:Fallback>
    </mc:AlternateContent>
    <mc:AlternateContent xmlns:mc="http://schemas.openxmlformats.org/markup-compatibility/2006">
      <mc:Choice Requires="x14">
        <control shapeId="1062" r:id="rId38" name="Campo3">
          <controlPr locked="0" defaultSize="0" autoLine="0" linkedCell="N13" r:id="rId39">
            <anchor moveWithCells="1">
              <from>
                <xdr:col>1</xdr:col>
                <xdr:colOff>0</xdr:colOff>
                <xdr:row>50</xdr:row>
                <xdr:rowOff>31750</xdr:rowOff>
              </from>
              <to>
                <xdr:col>4</xdr:col>
                <xdr:colOff>69850</xdr:colOff>
                <xdr:row>51</xdr:row>
                <xdr:rowOff>158750</xdr:rowOff>
              </to>
            </anchor>
          </controlPr>
        </control>
      </mc:Choice>
      <mc:Fallback>
        <control shapeId="1062" r:id="rId38" name="Campo3"/>
      </mc:Fallback>
    </mc:AlternateContent>
    <mc:AlternateContent xmlns:mc="http://schemas.openxmlformats.org/markup-compatibility/2006">
      <mc:Choice Requires="x14">
        <control shapeId="1063" r:id="rId40" name="TextBox1">
          <controlPr locked="0" defaultSize="0" autoLine="0" linkedCell="N14" r:id="rId41">
            <anchor moveWithCells="1">
              <from>
                <xdr:col>4</xdr:col>
                <xdr:colOff>590550</xdr:colOff>
                <xdr:row>50</xdr:row>
                <xdr:rowOff>31750</xdr:rowOff>
              </from>
              <to>
                <xdr:col>7</xdr:col>
                <xdr:colOff>660400</xdr:colOff>
                <xdr:row>51</xdr:row>
                <xdr:rowOff>158750</xdr:rowOff>
              </to>
            </anchor>
          </controlPr>
        </control>
      </mc:Choice>
      <mc:Fallback>
        <control shapeId="1063" r:id="rId40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Observaciones</vt:lpstr>
    </vt:vector>
  </TitlesOfParts>
  <Company>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Omar Batz Ixcot</dc:creator>
  <cp:lastModifiedBy>David Estuardo Gabriel Mancilla</cp:lastModifiedBy>
  <cp:lastPrinted>2021-12-15T23:05:12Z</cp:lastPrinted>
  <dcterms:created xsi:type="dcterms:W3CDTF">2000-11-14T18:29:05Z</dcterms:created>
  <dcterms:modified xsi:type="dcterms:W3CDTF">2022-01-04T22:06:01Z</dcterms:modified>
</cp:coreProperties>
</file>